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<sst xmlns="http://schemas.openxmlformats.org/spreadsheetml/2006/main" count="65" uniqueCount="44">
  <si>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</si>
  <si>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</si>
  <si>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</si>
  <si>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</si>
  <si>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</si>
  <si>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</si>
  <si>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</si>
  <si>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</si>
  <si>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</si>
  <si>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</si>
  <si>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</si>
  <si>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</si>
  <si>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</si>
  <si>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</si>
  <si>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</si>
  <si>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</si>
  <si>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</si>
  <si>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</si>
  <si>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</si>
  <si>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</si>
  <si>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</si>
  <si>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</si>
  <si>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</si>
  <si>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</si>
  <si>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</si>
  <si>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</si>
  <si>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</si>
  <si>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</si>
  <si>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</si>
  <si>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</si>
  <si>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</si>
  <si>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</si>
  <si>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</si>
  <si>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</si>
  <si>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</si>
  <si>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</si>
  <si>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</si>
  <si>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</si>
  <si>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</si>
  <si>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</si>
  <si>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</si>
  <si>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</si>
  <si>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</si>
  <si>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di tutti i tratti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</si>
</sst>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T46"/>
  <sheetViews>
    <sheetView tabSelected="1" topLeftCell="B1" workbookViewId="0">
      <selection activeCell="G17" sqref="G17"/>
    </sheetView>
  </sheetViews>
  <sheetFormatPr defaultRowHeight="12.75" x14ac:dyDescent="0.2"/>
  <cols>
    <col min="20" max="20" width="10.7109375" customWidth="1"/>
  </cols>
  <sheetData>
    <row r="2" spans="2:20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  <c r="T2" s="10"/>
    </row>
    <row r="3" spans="2:20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0.30462758924636402</v>
      </c>
      <c r="P3" s="29" t="s">
        <v>28</v>
      </c>
      <c r="Q3" s="29"/>
      <c r="R3" s="29"/>
      <c r="S3" s="29"/>
      <c r="T3" s="10"/>
    </row>
    <row r="4" spans="2:20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  <c r="T4" s="10"/>
    </row>
    <row r="5" spans="2:20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30.13319813243719</v>
      </c>
      <c r="M5" s="18" t="s">
        <v>20</v>
      </c>
      <c r="P5" s="29"/>
      <c r="Q5" s="29"/>
      <c r="R5" s="29"/>
      <c r="S5" s="29"/>
    </row>
    <row r="6" spans="2:20" x14ac:dyDescent="0.2">
      <c r="G6" s="1"/>
      <c r="H6" s="6"/>
      <c r="I6" s="2"/>
      <c r="P6" s="29"/>
      <c r="Q6" s="29"/>
      <c r="R6" s="29"/>
      <c r="S6" s="29"/>
    </row>
    <row r="7" spans="2:20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20" x14ac:dyDescent="0.2">
      <c r="B8" s="25">
        <v>2</v>
      </c>
      <c r="P8" s="29" t="s">
        <v>33</v>
      </c>
      <c r="Q8" s="29"/>
      <c r="R8" s="29"/>
      <c r="S8" s="29"/>
    </row>
    <row r="9" spans="2:20" x14ac:dyDescent="0.2">
      <c r="P9" s="29" t="s">
        <v>34</v>
      </c>
      <c r="Q9" s="29"/>
      <c r="R9" s="29"/>
      <c r="S9" s="29"/>
    </row>
    <row r="10" spans="2:20" x14ac:dyDescent="0.2">
      <c r="P10" s="29" t="s">
        <v>35</v>
      </c>
      <c r="Q10" s="29"/>
      <c r="R10" s="29"/>
      <c r="S10" s="29"/>
    </row>
    <row r="11" spans="2:20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20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20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20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20" x14ac:dyDescent="0.2">
      <c r="G15" s="1" t="s">
        <v>12</v>
      </c>
      <c r="H15" s="23">
        <v>4.5999999999999996</v>
      </c>
      <c r="I15" s="1" t="s">
        <v>4</v>
      </c>
      <c r="J15" s="1" t="str">
        <f>IF($B$18=2,G15,"")</f>
        <v/>
      </c>
      <c r="K15" s="23">
        <v>4.5</v>
      </c>
      <c r="L15" s="1" t="str">
        <f>IF(B18=2,I15,"")</f>
        <v/>
      </c>
      <c r="P15" s="29"/>
      <c r="Q15" s="29"/>
      <c r="R15" s="29"/>
      <c r="S15" s="29"/>
    </row>
    <row r="16" spans="2:20" x14ac:dyDescent="0.2">
      <c r="G16" s="1"/>
      <c r="H16" s="30"/>
      <c r="I16" s="2"/>
      <c r="J16" s="1"/>
      <c r="K16" s="30"/>
      <c r="L16" s="2"/>
      <c r="P16" s="29"/>
      <c r="Q16" s="29"/>
      <c r="R16" s="29"/>
      <c r="S16" s="29"/>
    </row>
    <row r="17" spans="2:19" x14ac:dyDescent="0.2">
      <c r="B17" s="11" t="s">
        <v>26</v>
      </c>
      <c r="G17" s="32" t="s">
        <v>43</v>
      </c>
      <c r="I17" s="30"/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31"/>
      <c r="J18" s="4"/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36978260.869565219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36978260.869565219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4.5999999999999996</v>
      </c>
      <c r="H28" s="7" t="s">
        <v>17</v>
      </c>
      <c r="I28" s="28">
        <f>IF(B3&lt;3,C27/(I27+I31)*2,0)</f>
        <v>2.2826967592592591</v>
      </c>
      <c r="J28" s="7"/>
      <c r="K28" s="7"/>
      <c r="L28" s="28">
        <f>G28</f>
        <v>4.5999999999999996</v>
      </c>
      <c r="M28" s="7"/>
      <c r="N28" s="7"/>
      <c r="O28" s="28">
        <f>L28</f>
        <v>4.5999999999999996</v>
      </c>
      <c r="P28" s="7" t="s">
        <v>18</v>
      </c>
      <c r="Q28" s="28">
        <f>IF(B8&lt;3,C27/(Q27+Q31)*2,0)</f>
        <v>2.2826967592592591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540000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540000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60</v>
      </c>
      <c r="F31" s="7"/>
      <c r="G31" s="7">
        <f>E31</f>
        <v>60</v>
      </c>
      <c r="H31" s="7" t="s">
        <v>14</v>
      </c>
      <c r="I31" s="27">
        <f>$C$21*I30/G32/100</f>
        <v>36978260.869565219</v>
      </c>
      <c r="J31" s="26" t="s">
        <v>16</v>
      </c>
      <c r="K31" s="7"/>
      <c r="L31" s="7">
        <f>IF($B$13=1,K14,K20)</f>
        <v>60</v>
      </c>
      <c r="M31" s="7">
        <f>IF($B$18=1,0,IF($B$18=2,L31,L27))</f>
        <v>60</v>
      </c>
      <c r="N31" s="7"/>
      <c r="O31" s="7">
        <f>M31</f>
        <v>60</v>
      </c>
      <c r="P31" s="7" t="s">
        <v>15</v>
      </c>
      <c r="Q31" s="27">
        <f>$C$21*Q30/O32/100</f>
        <v>36978260.869565219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4.5999999999999996</v>
      </c>
      <c r="F32" s="7"/>
      <c r="G32" s="28">
        <f>E32</f>
        <v>4.5999999999999996</v>
      </c>
      <c r="H32" s="26"/>
      <c r="I32" s="7"/>
      <c r="J32" s="7"/>
      <c r="K32" s="7"/>
      <c r="L32" s="7"/>
      <c r="M32" s="28">
        <f>G32</f>
        <v>4.5999999999999996</v>
      </c>
      <c r="N32" s="7"/>
      <c r="O32" s="28">
        <f>M32</f>
        <v>4.5999999999999996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2016-11-18T11:32:20Z</dcterms:modified>
</cp:coreProperties>
</file>